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onery\028\1 výzva\"/>
    </mc:Choice>
  </mc:AlternateContent>
  <xr:revisionPtr revIDLastSave="0" documentId="13_ncr:1_{8579110A-67E5-4AD2-992B-89EED302058C}" xr6:coauthVersionLast="36" xr6:coauthVersionMax="47" xr10:uidLastSave="{00000000-0000-0000-0000-000000000000}"/>
  <bookViews>
    <workbookView xWindow="0" yWindow="0" windowWidth="28800" windowHeight="10725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</workbook>
</file>

<file path=xl/calcChain.xml><?xml version="1.0" encoding="utf-8"?>
<calcChain xmlns="http://schemas.openxmlformats.org/spreadsheetml/2006/main">
  <c r="R9" i="1" l="1"/>
  <c r="R11" i="1"/>
  <c r="S10" i="1"/>
  <c r="S12" i="1"/>
  <c r="S9" i="1"/>
  <c r="R12" i="1"/>
  <c r="R13" i="1"/>
  <c r="S13" i="1"/>
  <c r="R14" i="1"/>
  <c r="S14" i="1"/>
  <c r="R15" i="1"/>
  <c r="S15" i="1"/>
  <c r="O9" i="1"/>
  <c r="O10" i="1"/>
  <c r="O11" i="1"/>
  <c r="O12" i="1"/>
  <c r="O13" i="1"/>
  <c r="O14" i="1"/>
  <c r="O15" i="1"/>
  <c r="H9" i="1"/>
  <c r="H10" i="1"/>
  <c r="H11" i="1"/>
  <c r="H12" i="1"/>
  <c r="H13" i="1"/>
  <c r="H14" i="1"/>
  <c r="H15" i="1"/>
  <c r="S11" i="1" l="1"/>
  <c r="R10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<sst xmlns="http://schemas.openxmlformats.org/spreadsheetml/2006/main" count="76" uniqueCount="55">
  <si>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</si>
  <si>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</si>
  <si>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</si>
  <si>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</si>
  <si>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</si>
  <si>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</si>
  <si>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</si>
  <si>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</si>
  <si>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</si>
  <si>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</si>
  <si>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</si>
  <si>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</si>
  <si>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</si>
  <si>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</si>
  <si>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</si>
  <si>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</si>
  <si>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</si>
  <si>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</si>
  <si>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</si>
  <si>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</si>
  <si>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</si>
  <si>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</si>
  <si>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</si>
  <si>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</si>
  <si>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</si>
  <si>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</si>
  <si>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</si>
  <si>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</si>
  <si>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</si>
  <si>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ks</t>
  </si>
  <si>
    <t>Samostatná faktura</t>
  </si>
  <si>
    <t>NE</t>
  </si>
  <si>
    <t>Příloha č. 2 Kupní smlouvy - technická specifikace
Tonery (II.) 028 - 2022 (originální)</t>
  </si>
  <si>
    <t>Odpadní nádobka pro EPSON -WorkForce Pro WF-8510</t>
  </si>
  <si>
    <t>DFAV - Vlasta Suchomelová,
Tel.: 724 005 497,
37763 2001,
E-mail: suchome@fav.zcu.cz</t>
  </si>
  <si>
    <t>Technická 8, 
301 00 Plzeň,
Fakulta aplikovaných věd - NTIS,
místnost UC 131</t>
  </si>
  <si>
    <t>KME - Jana Nocarová,
Tel.: 37763 2301,
E-mail: nocarova@kme.zcu.cz</t>
  </si>
  <si>
    <t>Tehnická 8, 
301 00 Plzeň,
Fakulta aplikovaných věd - Katedra mechaniky,
místnost UN 432</t>
  </si>
  <si>
    <t>DFST - Jana Sůvová, 
Tel.: 37763 8011,
E-mail: suvova@fst.zcu.cz</t>
  </si>
  <si>
    <t>Univerzitní 22, 
301 00 Plzeň,
Fakulta strojní - Děkanát,
místnost UV 212</t>
  </si>
  <si>
    <t>EO - Václava Vlková,
Tel.: 37763 1146,
E-mail: vlkovav@rek.zcu.cz</t>
  </si>
  <si>
    <t>Univerzitní 8,
301 00 Plzeň,
Rektorát - Ekonomický odbor,
místnost UR 221</t>
  </si>
  <si>
    <t>Originální toner. Výtěžnost 25 000 stran.</t>
  </si>
  <si>
    <t>Originální toner. Výtěžnost 15 000 stran.</t>
  </si>
  <si>
    <r>
      <t>Toner do tiskárny TA DCC 2935 -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</si>
  <si>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TA DCC 2935 -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</si>
  <si>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TA DCC 2935 -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</si>
  <si>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</si>
  <si>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</si>
  <si>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</si>
  <si>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</si>
  <si>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UTAX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</si>
  <si>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30 000 stran.</t>
  </si>
  <si>
    <t>Originální toner. Výtěžnost 20 000 stran.</t>
  </si>
  <si>
    <t>Odpadní nádobka /Maintenance Box/ pro EPSON -WorkForce Pro WF-8510.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</si>
</sst>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left" vertical="center" wrapText="1" inden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vertical="center" wrapText="1"/>
    </xf>
    <xf numFmtId="0" fontId="18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23" xfId="0" applyFont="1" applyFill="1" applyBorder="1" applyAlignment="1">
      <alignment horizontal="left" vertical="center" wrapText="1" inden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5" fillId="5" borderId="18" xfId="0" applyFont="1" applyFill="1" applyBorder="1" applyAlignment="1" applyProtection="1">
      <alignment horizontal="left" vertical="center" wrapText="1" indent="1"/>
      <protection locked="0"/>
    </xf>
    <xf numFmtId="0" fontId="15" fillId="5" borderId="12" xfId="0" applyFont="1" applyFill="1" applyBorder="1" applyAlignment="1" applyProtection="1">
      <alignment horizontal="left" vertical="center" wrapText="1" indent="1"/>
      <protection locked="0"/>
    </xf>
    <xf numFmtId="0" fontId="15" fillId="5" borderId="19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16" xfId="0" applyFont="1" applyFill="1" applyBorder="1" applyAlignment="1" applyProtection="1">
      <alignment horizontal="left" vertical="center" wrapText="1" indent="1"/>
      <protection locked="0"/>
    </xf>
    <xf numFmtId="0" fontId="15" fillId="5" borderId="23" xfId="0" applyFont="1" applyFill="1" applyBorder="1" applyAlignment="1" applyProtection="1">
      <alignment horizontal="left" vertical="center" wrapText="1" indent="1"/>
      <protection locked="0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164" fontId="15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zoomScale="66" zoomScaleNormal="66" workbookViewId="0">
      <selection activeCell="F13" sqref="F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3" style="1" customWidth="1"/>
    <col min="4" max="4" width="11.7109375" style="2" customWidth="1"/>
    <col min="5" max="5" width="11.28515625" style="3" customWidth="1"/>
    <col min="6" max="6" width="78.28515625" style="1" customWidth="1"/>
    <col min="7" max="7" width="27.85546875" style="1" customWidth="1"/>
    <col min="8" max="8" width="18.85546875" style="1" customWidth="1"/>
    <col min="9" max="9" width="24.85546875" style="1" customWidth="1"/>
    <col min="10" max="10" width="16.85546875" style="1" customWidth="1"/>
    <col min="11" max="11" width="28.42578125" style="5" hidden="1" customWidth="1"/>
    <col min="12" max="12" width="36" style="5" customWidth="1"/>
    <col min="13" max="13" width="45.5703125" style="5" customWidth="1"/>
    <col min="14" max="14" width="25.7109375" style="1" customWidth="1"/>
    <col min="15" max="15" width="19.140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53" t="s">
        <v>32</v>
      </c>
      <c r="C1" s="154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28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76" t="s">
        <v>8</v>
      </c>
      <c r="S6" s="76" t="s">
        <v>9</v>
      </c>
      <c r="T6" s="38" t="s">
        <v>26</v>
      </c>
      <c r="U6" s="38" t="s">
        <v>27</v>
      </c>
    </row>
    <row r="7" spans="2:21" ht="41.25" customHeight="1" thickTop="1" x14ac:dyDescent="0.25">
      <c r="B7" s="77">
        <v>1</v>
      </c>
      <c r="C7" s="115" t="s">
        <v>44</v>
      </c>
      <c r="D7" s="78">
        <v>1</v>
      </c>
      <c r="E7" s="79" t="s">
        <v>29</v>
      </c>
      <c r="F7" s="115" t="s">
        <v>42</v>
      </c>
      <c r="G7" s="157"/>
      <c r="H7" s="80" t="str">
        <f t="shared" ref="H7:H15" si="0">IF(P7&gt;1999,"ANO","NE")</f>
        <v>ANO</v>
      </c>
      <c r="I7" s="130" t="s">
        <v>30</v>
      </c>
      <c r="J7" s="126" t="s">
        <v>31</v>
      </c>
      <c r="K7" s="122"/>
      <c r="L7" s="130" t="s">
        <v>34</v>
      </c>
      <c r="M7" s="130" t="s">
        <v>35</v>
      </c>
      <c r="N7" s="137">
        <v>21</v>
      </c>
      <c r="O7" s="81">
        <f>D7*P7</f>
        <v>3000</v>
      </c>
      <c r="P7" s="82">
        <v>3000</v>
      </c>
      <c r="Q7" s="164"/>
      <c r="R7" s="83">
        <f>D7*Q7</f>
        <v>0</v>
      </c>
      <c r="S7" s="84" t="str">
        <f t="shared" ref="S7" si="1">IF(ISNUMBER(Q7), IF(Q7&gt;P7,"NEVYHOVUJE","VYHOVUJE")," ")</f>
        <v xml:space="preserve"> </v>
      </c>
      <c r="T7" s="135"/>
      <c r="U7" s="135" t="s">
        <v>10</v>
      </c>
    </row>
    <row r="8" spans="2:21" ht="41.25" customHeight="1" x14ac:dyDescent="0.25">
      <c r="B8" s="48">
        <v>2</v>
      </c>
      <c r="C8" s="116" t="s">
        <v>45</v>
      </c>
      <c r="D8" s="49">
        <v>1</v>
      </c>
      <c r="E8" s="50" t="s">
        <v>29</v>
      </c>
      <c r="F8" s="116" t="s">
        <v>43</v>
      </c>
      <c r="G8" s="158"/>
      <c r="H8" s="51" t="str">
        <f t="shared" si="0"/>
        <v>ANO</v>
      </c>
      <c r="I8" s="131"/>
      <c r="J8" s="127"/>
      <c r="K8" s="123"/>
      <c r="L8" s="131"/>
      <c r="M8" s="131"/>
      <c r="N8" s="138"/>
      <c r="O8" s="52">
        <f t="shared" ref="O8:O15" si="2">D8*P8</f>
        <v>4000</v>
      </c>
      <c r="P8" s="53">
        <v>4000</v>
      </c>
      <c r="Q8" s="165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136"/>
      <c r="U8" s="136"/>
    </row>
    <row r="9" spans="2:21" ht="41.25" customHeight="1" thickBot="1" x14ac:dyDescent="0.3">
      <c r="B9" s="85">
        <v>3</v>
      </c>
      <c r="C9" s="117" t="s">
        <v>46</v>
      </c>
      <c r="D9" s="86">
        <v>1</v>
      </c>
      <c r="E9" s="87" t="s">
        <v>29</v>
      </c>
      <c r="F9" s="117" t="s">
        <v>43</v>
      </c>
      <c r="G9" s="159"/>
      <c r="H9" s="88" t="str">
        <f t="shared" si="0"/>
        <v>ANO</v>
      </c>
      <c r="I9" s="131"/>
      <c r="J9" s="127"/>
      <c r="K9" s="123"/>
      <c r="L9" s="131"/>
      <c r="M9" s="131"/>
      <c r="N9" s="138"/>
      <c r="O9" s="89">
        <f t="shared" si="2"/>
        <v>4000</v>
      </c>
      <c r="P9" s="90">
        <v>4000</v>
      </c>
      <c r="Q9" s="166"/>
      <c r="R9" s="91">
        <f t="shared" ref="R9:R15" si="5">D9*Q9</f>
        <v>0</v>
      </c>
      <c r="S9" s="92" t="str">
        <f t="shared" ref="S9:S15" si="6">IF(ISNUMBER(Q9), IF(Q9&gt;P9,"NEVYHOVUJE","VYHOVUJE")," ")</f>
        <v xml:space="preserve"> </v>
      </c>
      <c r="T9" s="136"/>
      <c r="U9" s="136"/>
    </row>
    <row r="10" spans="2:21" ht="41.25" customHeight="1" x14ac:dyDescent="0.25">
      <c r="B10" s="56">
        <v>4</v>
      </c>
      <c r="C10" s="118" t="s">
        <v>47</v>
      </c>
      <c r="D10" s="57">
        <v>1</v>
      </c>
      <c r="E10" s="58" t="s">
        <v>29</v>
      </c>
      <c r="F10" s="118" t="s">
        <v>52</v>
      </c>
      <c r="G10" s="160"/>
      <c r="H10" s="59" t="str">
        <f t="shared" si="0"/>
        <v>ANO</v>
      </c>
      <c r="I10" s="132" t="s">
        <v>30</v>
      </c>
      <c r="J10" s="128" t="s">
        <v>31</v>
      </c>
      <c r="K10" s="124"/>
      <c r="L10" s="132" t="s">
        <v>36</v>
      </c>
      <c r="M10" s="132" t="s">
        <v>37</v>
      </c>
      <c r="N10" s="139">
        <v>21</v>
      </c>
      <c r="O10" s="60">
        <f t="shared" si="2"/>
        <v>2000</v>
      </c>
      <c r="P10" s="61">
        <v>2000</v>
      </c>
      <c r="Q10" s="167"/>
      <c r="R10" s="62">
        <f t="shared" si="5"/>
        <v>0</v>
      </c>
      <c r="S10" s="63" t="str">
        <f t="shared" si="6"/>
        <v xml:space="preserve"> </v>
      </c>
      <c r="T10" s="155"/>
      <c r="U10" s="155" t="s">
        <v>10</v>
      </c>
    </row>
    <row r="11" spans="2:21" ht="41.25" customHeight="1" x14ac:dyDescent="0.25">
      <c r="B11" s="48">
        <v>5</v>
      </c>
      <c r="C11" s="116" t="s">
        <v>48</v>
      </c>
      <c r="D11" s="49">
        <v>1</v>
      </c>
      <c r="E11" s="50" t="s">
        <v>29</v>
      </c>
      <c r="F11" s="116" t="s">
        <v>53</v>
      </c>
      <c r="G11" s="158"/>
      <c r="H11" s="51" t="str">
        <f t="shared" si="0"/>
        <v>ANO</v>
      </c>
      <c r="I11" s="133"/>
      <c r="J11" s="127"/>
      <c r="K11" s="123"/>
      <c r="L11" s="141"/>
      <c r="M11" s="141"/>
      <c r="N11" s="138"/>
      <c r="O11" s="52">
        <f t="shared" si="2"/>
        <v>3600</v>
      </c>
      <c r="P11" s="53">
        <v>3600</v>
      </c>
      <c r="Q11" s="165"/>
      <c r="R11" s="54">
        <f t="shared" si="5"/>
        <v>0</v>
      </c>
      <c r="S11" s="55" t="str">
        <f t="shared" si="6"/>
        <v xml:space="preserve"> </v>
      </c>
      <c r="T11" s="136"/>
      <c r="U11" s="136"/>
    </row>
    <row r="12" spans="2:21" ht="41.25" customHeight="1" x14ac:dyDescent="0.25">
      <c r="B12" s="48">
        <v>6</v>
      </c>
      <c r="C12" s="116" t="s">
        <v>49</v>
      </c>
      <c r="D12" s="49">
        <v>1</v>
      </c>
      <c r="E12" s="50" t="s">
        <v>29</v>
      </c>
      <c r="F12" s="116" t="s">
        <v>53</v>
      </c>
      <c r="G12" s="158"/>
      <c r="H12" s="51" t="str">
        <f t="shared" si="0"/>
        <v>ANO</v>
      </c>
      <c r="I12" s="133"/>
      <c r="J12" s="127"/>
      <c r="K12" s="123"/>
      <c r="L12" s="141"/>
      <c r="M12" s="141"/>
      <c r="N12" s="138"/>
      <c r="O12" s="52">
        <f t="shared" si="2"/>
        <v>3600</v>
      </c>
      <c r="P12" s="53">
        <v>3600</v>
      </c>
      <c r="Q12" s="165"/>
      <c r="R12" s="54">
        <f t="shared" si="5"/>
        <v>0</v>
      </c>
      <c r="S12" s="55" t="str">
        <f t="shared" si="6"/>
        <v xml:space="preserve"> </v>
      </c>
      <c r="T12" s="136"/>
      <c r="U12" s="136"/>
    </row>
    <row r="13" spans="2:21" ht="41.25" customHeight="1" thickBot="1" x14ac:dyDescent="0.3">
      <c r="B13" s="64">
        <v>7</v>
      </c>
      <c r="C13" s="119" t="s">
        <v>50</v>
      </c>
      <c r="D13" s="65">
        <v>1</v>
      </c>
      <c r="E13" s="66" t="s">
        <v>29</v>
      </c>
      <c r="F13" s="119" t="s">
        <v>53</v>
      </c>
      <c r="G13" s="161"/>
      <c r="H13" s="67" t="str">
        <f t="shared" si="0"/>
        <v>ANO</v>
      </c>
      <c r="I13" s="134"/>
      <c r="J13" s="129"/>
      <c r="K13" s="125"/>
      <c r="L13" s="142"/>
      <c r="M13" s="142"/>
      <c r="N13" s="140"/>
      <c r="O13" s="68">
        <f t="shared" si="2"/>
        <v>3600</v>
      </c>
      <c r="P13" s="69">
        <v>3600</v>
      </c>
      <c r="Q13" s="168"/>
      <c r="R13" s="70">
        <f t="shared" si="5"/>
        <v>0</v>
      </c>
      <c r="S13" s="71" t="str">
        <f t="shared" si="6"/>
        <v xml:space="preserve"> </v>
      </c>
      <c r="T13" s="156"/>
      <c r="U13" s="156"/>
    </row>
    <row r="14" spans="2:21" ht="73.5" customHeight="1" thickBot="1" x14ac:dyDescent="0.3">
      <c r="B14" s="102">
        <v>8</v>
      </c>
      <c r="C14" s="103" t="s">
        <v>33</v>
      </c>
      <c r="D14" s="104">
        <v>2</v>
      </c>
      <c r="E14" s="105" t="s">
        <v>29</v>
      </c>
      <c r="F14" s="121" t="s">
        <v>54</v>
      </c>
      <c r="G14" s="162"/>
      <c r="H14" s="106" t="str">
        <f t="shared" si="0"/>
        <v>NE</v>
      </c>
      <c r="I14" s="107" t="s">
        <v>30</v>
      </c>
      <c r="J14" s="108" t="s">
        <v>31</v>
      </c>
      <c r="K14" s="109"/>
      <c r="L14" s="107" t="s">
        <v>38</v>
      </c>
      <c r="M14" s="107" t="s">
        <v>39</v>
      </c>
      <c r="N14" s="110">
        <v>21</v>
      </c>
      <c r="O14" s="111">
        <f t="shared" si="2"/>
        <v>1300</v>
      </c>
      <c r="P14" s="112">
        <v>650</v>
      </c>
      <c r="Q14" s="169"/>
      <c r="R14" s="113">
        <f t="shared" si="5"/>
        <v>0</v>
      </c>
      <c r="S14" s="114" t="str">
        <f t="shared" si="6"/>
        <v xml:space="preserve"> </v>
      </c>
      <c r="T14" s="105"/>
      <c r="U14" s="105" t="s">
        <v>13</v>
      </c>
    </row>
    <row r="15" spans="2:21" ht="75" customHeight="1" thickBot="1" x14ac:dyDescent="0.3">
      <c r="B15" s="93">
        <v>9</v>
      </c>
      <c r="C15" s="120" t="s">
        <v>51</v>
      </c>
      <c r="D15" s="94">
        <v>1</v>
      </c>
      <c r="E15" s="74" t="s">
        <v>29</v>
      </c>
      <c r="F15" s="120" t="s">
        <v>52</v>
      </c>
      <c r="G15" s="163"/>
      <c r="H15" s="95" t="str">
        <f t="shared" si="0"/>
        <v>NE</v>
      </c>
      <c r="I15" s="96" t="s">
        <v>30</v>
      </c>
      <c r="J15" s="73" t="s">
        <v>31</v>
      </c>
      <c r="K15" s="97"/>
      <c r="L15" s="96" t="s">
        <v>40</v>
      </c>
      <c r="M15" s="96" t="s">
        <v>41</v>
      </c>
      <c r="N15" s="72">
        <v>21</v>
      </c>
      <c r="O15" s="98">
        <f t="shared" si="2"/>
        <v>1800</v>
      </c>
      <c r="P15" s="99">
        <v>1800</v>
      </c>
      <c r="Q15" s="170"/>
      <c r="R15" s="100">
        <f t="shared" si="5"/>
        <v>0</v>
      </c>
      <c r="S15" s="101" t="str">
        <f t="shared" si="6"/>
        <v xml:space="preserve"> </v>
      </c>
      <c r="T15" s="74"/>
      <c r="U15" s="74" t="s">
        <v>10</v>
      </c>
    </row>
    <row r="16" spans="2:21" ht="16.5" thickTop="1" thickBot="1" x14ac:dyDescent="0.3">
      <c r="C16" s="5"/>
      <c r="D16" s="5"/>
      <c r="E16" s="5"/>
      <c r="F16" s="5"/>
      <c r="G16" s="5"/>
      <c r="H16" s="5"/>
      <c r="I16" s="5"/>
      <c r="J16" s="5"/>
      <c r="N16" s="5"/>
      <c r="O16" s="5"/>
      <c r="R16" s="47"/>
    </row>
    <row r="17" spans="2:21" ht="60.75" customHeight="1" thickTop="1" thickBot="1" x14ac:dyDescent="0.3">
      <c r="B17" s="148" t="s">
        <v>15</v>
      </c>
      <c r="C17" s="149"/>
      <c r="D17" s="149"/>
      <c r="E17" s="149"/>
      <c r="F17" s="149"/>
      <c r="G17" s="149"/>
      <c r="H17" s="75"/>
      <c r="I17" s="27"/>
      <c r="J17" s="27"/>
      <c r="K17" s="27"/>
      <c r="L17" s="12"/>
      <c r="M17" s="12"/>
      <c r="N17" s="28"/>
      <c r="O17" s="28"/>
      <c r="P17" s="29" t="s">
        <v>11</v>
      </c>
      <c r="Q17" s="150" t="s">
        <v>12</v>
      </c>
      <c r="R17" s="151"/>
      <c r="S17" s="152"/>
      <c r="T17" s="22"/>
      <c r="U17" s="30"/>
    </row>
    <row r="18" spans="2:21" ht="33.75" customHeight="1" thickTop="1" thickBot="1" x14ac:dyDescent="0.3">
      <c r="B18" s="143" t="s">
        <v>16</v>
      </c>
      <c r="C18" s="144"/>
      <c r="D18" s="144"/>
      <c r="E18" s="144"/>
      <c r="F18" s="144"/>
      <c r="G18" s="144"/>
      <c r="H18" s="37"/>
      <c r="I18" s="31"/>
      <c r="L18" s="10"/>
      <c r="M18" s="10"/>
      <c r="N18" s="32"/>
      <c r="O18" s="32"/>
      <c r="P18" s="33">
        <f>SUM(O7:O15)</f>
        <v>26900</v>
      </c>
      <c r="Q18" s="145">
        <f>SUM(R7:R15)</f>
        <v>0</v>
      </c>
      <c r="R18" s="146"/>
      <c r="S18" s="147"/>
    </row>
    <row r="19" spans="2:21" ht="14.25" customHeight="1" thickTop="1" x14ac:dyDescent="0.25"/>
    <row r="20" spans="2:21" ht="14.25" customHeight="1" x14ac:dyDescent="0.25">
      <c r="B20" s="40"/>
    </row>
    <row r="21" spans="2:21" ht="14.25" customHeight="1" x14ac:dyDescent="0.25">
      <c r="B21" s="41"/>
      <c r="C21" s="40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qw14EK9+YZtJCtnCUqrzr9MC45Rn1WzGEal6QuEGq/6EEx82A9jQRdhc/EIJh19eT+eLw6Yb+MPd1xkUUREJZQ==" saltValue="gAvi+4cWY/jIn8Fj0O08Ng==" spinCount="100000" sheet="1" objects="1" scenarios="1"/>
  <mergeCells count="21">
    <mergeCell ref="U7:U9"/>
    <mergeCell ref="U10:U13"/>
    <mergeCell ref="B18:G18"/>
    <mergeCell ref="Q18:S18"/>
    <mergeCell ref="B17:G17"/>
    <mergeCell ref="Q17:S17"/>
    <mergeCell ref="B1:C1"/>
    <mergeCell ref="T7:T9"/>
    <mergeCell ref="N7:N9"/>
    <mergeCell ref="N10:N13"/>
    <mergeCell ref="M10:M13"/>
    <mergeCell ref="L10:L13"/>
    <mergeCell ref="L7:L9"/>
    <mergeCell ref="M7:M9"/>
    <mergeCell ref="T10:T13"/>
    <mergeCell ref="K7:K9"/>
    <mergeCell ref="K10:K13"/>
    <mergeCell ref="J7:J9"/>
    <mergeCell ref="J10:J13"/>
    <mergeCell ref="I7:I9"/>
    <mergeCell ref="I10:I13"/>
  </mergeCells>
  <conditionalFormatting sqref="B7:B15">
    <cfRule type="containsBlanks" dxfId="12" priority="61">
      <formula>LEN(TRIM(B7))=0</formula>
    </cfRule>
  </conditionalFormatting>
  <conditionalFormatting sqref="B7:B15">
    <cfRule type="cellIs" dxfId="11" priority="56" operator="greaterThanOrEqual">
      <formula>1</formula>
    </cfRule>
  </conditionalFormatting>
  <conditionalFormatting sqref="S7:S15">
    <cfRule type="cellIs" dxfId="10" priority="53" operator="equal">
      <formula>"VYHOVUJE"</formula>
    </cfRule>
  </conditionalFormatting>
  <conditionalFormatting sqref="S7:S15">
    <cfRule type="cellIs" dxfId="9" priority="52" operator="equal">
      <formula>"NEVYHOVUJE"</formula>
    </cfRule>
  </conditionalFormatting>
  <conditionalFormatting sqref="G7:G15 Q7:Q15">
    <cfRule type="containsBlanks" dxfId="8" priority="33">
      <formula>LEN(TRIM(G7))=0</formula>
    </cfRule>
  </conditionalFormatting>
  <conditionalFormatting sqref="G7:G15 Q7:Q15">
    <cfRule type="notContainsBlanks" dxfId="7" priority="31">
      <formula>LEN(TRIM(G7))&gt;0</formula>
    </cfRule>
  </conditionalFormatting>
  <conditionalFormatting sqref="G7:G15 Q7:Q15">
    <cfRule type="notContainsBlanks" dxfId="6" priority="30">
      <formula>LEN(TRIM(G7))&gt;0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Blanks" dxfId="4" priority="7">
      <formula>LEN(TRIM(H7))=0</formula>
    </cfRule>
  </conditionalFormatting>
  <conditionalFormatting sqref="H7:H15">
    <cfRule type="notContainsBlanks" dxfId="3" priority="8">
      <formula>LEN(TRIM(H7))&gt;0</formula>
    </cfRule>
  </conditionalFormatting>
  <conditionalFormatting sqref="H7:H15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5">
    <cfRule type="containsBlanks" dxfId="0" priority="2">
      <formula>LEN(TRIM(D8))=0</formula>
    </cfRule>
  </conditionalFormatting>
  <dataValidations count="3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  <dataValidation type="list" allowBlank="1" showInputMessage="1" showErrorMessage="1" sqref="J10 J14 J15" xr:uid="{5E2D5CD2-66DD-4226-8662-66FC18ABB9B3}">
      <formula1>"ANO,NE"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2022-06-20T06:16:11Z</cp:lastPrinted>
  <dcterms:created xsi:type="dcterms:W3CDTF">2014-03-05T12:43:32Z</dcterms:created>
  <dcterms:modified xsi:type="dcterms:W3CDTF">2022-06-20T10:14:00Z</dcterms:modified>
</cp:coreProperties>
</file>